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FB4E7D1-11D6-41D0-AB3C-E08B56BE83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5" l="1"/>
  <c r="AS8" i="5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J8" i="5" l="1"/>
  <c r="H12" i="5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AF8" i="5"/>
  <c r="O12" i="5" l="1"/>
  <c r="J12" i="5"/>
  <c r="N12" i="5"/>
  <c r="M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<sst xmlns="http://schemas.openxmlformats.org/spreadsheetml/2006/main" count="83" uniqueCount="34">
  <si>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</si>
  <si>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</si>
  <si>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</si>
  <si>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</si>
  <si>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</si>
  <si>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</si>
  <si>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</si>
  <si>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</si>
  <si>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</si>
  <si>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</si>
  <si>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</si>
  <si>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</si>
  <si>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</si>
  <si>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</si>
  <si>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</si>
  <si>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</si>
  <si>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</si>
  <si>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</si>
  <si>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</si>
  <si>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</si>
  <si>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</si>
  <si>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</si>
  <si>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</si>
  <si>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</si>
  <si>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</si>
  <si>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</si>
  <si>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</si>
  <si>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Marko Kukkonen</t>
  </si>
  <si>
    <t>14.3.2003   Simo</t>
  </si>
  <si>
    <t>9.</t>
  </si>
  <si>
    <t>SiKi</t>
  </si>
  <si>
    <t>8.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</si>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</sst>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27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2020</v>
      </c>
      <c r="C4" s="14" t="s">
        <v>29</v>
      </c>
      <c r="D4" s="1" t="s">
        <v>30</v>
      </c>
      <c r="E4" s="12">
        <v>2</v>
      </c>
      <c r="F4" s="12">
        <v>0</v>
      </c>
      <c r="G4" s="12">
        <v>0</v>
      </c>
      <c r="H4" s="13">
        <v>0</v>
      </c>
      <c r="I4" s="12">
        <v>5</v>
      </c>
      <c r="J4" s="30">
        <v>0.71419999999999995</v>
      </c>
      <c r="K4" s="17">
        <v>7</v>
      </c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2020</v>
      </c>
      <c r="Y4" s="12" t="s">
        <v>25</v>
      </c>
      <c r="Z4" s="1" t="s">
        <v>26</v>
      </c>
      <c r="AA4" s="12">
        <v>8</v>
      </c>
      <c r="AB4" s="12">
        <v>0</v>
      </c>
      <c r="AC4" s="12">
        <v>1</v>
      </c>
      <c r="AD4" s="12">
        <v>6</v>
      </c>
      <c r="AE4" s="12">
        <v>33</v>
      </c>
      <c r="AF4" s="30">
        <v>0.64700000000000002</v>
      </c>
      <c r="AG4" s="17">
        <v>51</v>
      </c>
      <c r="AH4" s="38"/>
      <c r="AI4" s="7"/>
      <c r="AJ4" s="7"/>
      <c r="AK4" s="7"/>
      <c r="AL4" s="66"/>
      <c r="AM4" s="12"/>
      <c r="AN4" s="12"/>
      <c r="AO4" s="13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67">
        <v>2021</v>
      </c>
      <c r="C5" s="71" t="s">
        <v>25</v>
      </c>
      <c r="D5" s="68" t="s">
        <v>30</v>
      </c>
      <c r="E5" s="67">
        <v>7</v>
      </c>
      <c r="F5" s="67">
        <v>0</v>
      </c>
      <c r="G5" s="67">
        <v>0</v>
      </c>
      <c r="H5" s="72">
        <v>2</v>
      </c>
      <c r="I5" s="67">
        <v>2</v>
      </c>
      <c r="J5" s="69">
        <v>0.18179999999999999</v>
      </c>
      <c r="K5" s="70">
        <v>11</v>
      </c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67">
        <v>2021</v>
      </c>
      <c r="Y5" s="67" t="s">
        <v>29</v>
      </c>
      <c r="Z5" s="68" t="s">
        <v>26</v>
      </c>
      <c r="AA5" s="67">
        <v>11</v>
      </c>
      <c r="AB5" s="67">
        <v>0</v>
      </c>
      <c r="AC5" s="67">
        <v>1</v>
      </c>
      <c r="AD5" s="67">
        <v>8</v>
      </c>
      <c r="AE5" s="67">
        <v>40</v>
      </c>
      <c r="AF5" s="69">
        <v>0.61539999999999995</v>
      </c>
      <c r="AG5" s="70">
        <v>65</v>
      </c>
      <c r="AH5" s="7"/>
      <c r="AI5" s="7"/>
      <c r="AJ5" s="7"/>
      <c r="AK5" s="7"/>
      <c r="AL5" s="66"/>
      <c r="AM5" s="12"/>
      <c r="AN5" s="12"/>
      <c r="AO5" s="13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67">
        <v>2022</v>
      </c>
      <c r="C6" s="71" t="s">
        <v>25</v>
      </c>
      <c r="D6" s="68" t="s">
        <v>30</v>
      </c>
      <c r="E6" s="67">
        <v>20</v>
      </c>
      <c r="F6" s="67">
        <v>0</v>
      </c>
      <c r="G6" s="67">
        <v>4</v>
      </c>
      <c r="H6" s="72">
        <v>7</v>
      </c>
      <c r="I6" s="67">
        <v>58</v>
      </c>
      <c r="J6" s="69">
        <v>0.55769999999999997</v>
      </c>
      <c r="K6" s="70">
        <v>104</v>
      </c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67">
        <v>2022</v>
      </c>
      <c r="Y6" s="67" t="s">
        <v>31</v>
      </c>
      <c r="Z6" s="68" t="s">
        <v>26</v>
      </c>
      <c r="AA6" s="67">
        <v>15</v>
      </c>
      <c r="AB6" s="67">
        <v>2</v>
      </c>
      <c r="AC6" s="67">
        <v>6</v>
      </c>
      <c r="AD6" s="67">
        <v>24</v>
      </c>
      <c r="AE6" s="67">
        <v>73</v>
      </c>
      <c r="AF6" s="69">
        <v>0.77659999999999996</v>
      </c>
      <c r="AG6" s="70">
        <v>94</v>
      </c>
      <c r="AH6" s="38"/>
      <c r="AI6" s="7"/>
      <c r="AJ6" s="7"/>
      <c r="AK6" s="7"/>
      <c r="AL6" s="10"/>
      <c r="AM6" s="12"/>
      <c r="AN6" s="12"/>
      <c r="AO6" s="13"/>
      <c r="AP6" s="12"/>
      <c r="AQ6" s="12"/>
      <c r="AR6" s="62"/>
      <c r="AS6" s="63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33</v>
      </c>
      <c r="D7" s="73" t="s">
        <v>30</v>
      </c>
      <c r="E7" s="67">
        <v>18</v>
      </c>
      <c r="F7" s="67">
        <v>2</v>
      </c>
      <c r="G7" s="12">
        <v>5</v>
      </c>
      <c r="H7" s="67">
        <v>8</v>
      </c>
      <c r="I7" s="67">
        <v>40</v>
      </c>
      <c r="J7" s="74">
        <v>0.4819</v>
      </c>
      <c r="K7" s="75">
        <v>83</v>
      </c>
      <c r="L7" s="7"/>
      <c r="M7" s="7"/>
      <c r="N7" s="7"/>
      <c r="O7" s="7"/>
      <c r="Q7" s="12">
        <v>5</v>
      </c>
      <c r="R7" s="12">
        <v>0</v>
      </c>
      <c r="S7" s="13">
        <v>3</v>
      </c>
      <c r="T7" s="12">
        <v>7</v>
      </c>
      <c r="U7" s="12">
        <v>22</v>
      </c>
      <c r="V7" s="30">
        <v>0.56409999999999993</v>
      </c>
      <c r="W7" s="17">
        <v>39</v>
      </c>
      <c r="X7" s="12">
        <v>2023</v>
      </c>
      <c r="Y7" s="12" t="s">
        <v>32</v>
      </c>
      <c r="Z7" s="1" t="s">
        <v>26</v>
      </c>
      <c r="AA7" s="12">
        <v>5</v>
      </c>
      <c r="AB7" s="12">
        <v>0</v>
      </c>
      <c r="AC7" s="12">
        <v>1</v>
      </c>
      <c r="AD7" s="12">
        <v>5</v>
      </c>
      <c r="AE7" s="12">
        <v>24</v>
      </c>
      <c r="AF7" s="65">
        <v>0.72727272727272729</v>
      </c>
      <c r="AG7" s="10">
        <v>33</v>
      </c>
      <c r="AH7" s="7"/>
      <c r="AI7" s="7"/>
      <c r="AJ7" s="7"/>
      <c r="AK7" s="7"/>
      <c r="AL7" s="66"/>
      <c r="AM7" s="12"/>
      <c r="AN7" s="12"/>
      <c r="AO7" s="13"/>
      <c r="AP7" s="12"/>
      <c r="AQ7" s="12"/>
      <c r="AR7" s="62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8" t="s">
        <v>13</v>
      </c>
      <c r="C8" s="59"/>
      <c r="D8" s="60"/>
      <c r="E8" s="34">
        <f>SUM(E4:E7)</f>
        <v>47</v>
      </c>
      <c r="F8" s="34">
        <f>SUM(F4:F7)</f>
        <v>2</v>
      </c>
      <c r="G8" s="34">
        <f>SUM(G4:G7)</f>
        <v>9</v>
      </c>
      <c r="H8" s="34">
        <f>SUM(H4:H7)</f>
        <v>17</v>
      </c>
      <c r="I8" s="34">
        <f>SUM(I4:I7)</f>
        <v>105</v>
      </c>
      <c r="J8" s="35">
        <f>PRODUCT(I8/K8)</f>
        <v>0.51219512195121952</v>
      </c>
      <c r="K8" s="19">
        <f>SUM(K4:K7)</f>
        <v>205</v>
      </c>
      <c r="L8" s="16"/>
      <c r="M8" s="27"/>
      <c r="N8" s="39"/>
      <c r="O8" s="40"/>
      <c r="P8" s="10"/>
      <c r="Q8" s="34">
        <f>SUM(Q4:Q7)</f>
        <v>5</v>
      </c>
      <c r="R8" s="34">
        <f>SUM(R4:R7)</f>
        <v>0</v>
      </c>
      <c r="S8" s="34">
        <f>SUM(S4:S7)</f>
        <v>3</v>
      </c>
      <c r="T8" s="34">
        <f>SUM(T4:T7)</f>
        <v>7</v>
      </c>
      <c r="U8" s="34">
        <f>SUM(U4:U7)</f>
        <v>22</v>
      </c>
      <c r="V8" s="35">
        <f>PRODUCT(U8/W8)</f>
        <v>0.5641025641025641</v>
      </c>
      <c r="W8" s="19">
        <f>SUM(W4:W7)</f>
        <v>39</v>
      </c>
      <c r="X8" s="61" t="s">
        <v>13</v>
      </c>
      <c r="Y8" s="11"/>
      <c r="Z8" s="9"/>
      <c r="AA8" s="34">
        <f>SUM(AA4:AA7)</f>
        <v>39</v>
      </c>
      <c r="AB8" s="34">
        <f>SUM(AB4:AB7)</f>
        <v>2</v>
      </c>
      <c r="AC8" s="34">
        <f>SUM(AC4:AC7)</f>
        <v>9</v>
      </c>
      <c r="AD8" s="34">
        <f>SUM(AD4:AD7)</f>
        <v>43</v>
      </c>
      <c r="AE8" s="34">
        <f>SUM(AE4:AE7)</f>
        <v>170</v>
      </c>
      <c r="AF8" s="35">
        <f>PRODUCT(AE8/AG8)</f>
        <v>0.69958847736625518</v>
      </c>
      <c r="AG8" s="19">
        <f>SUM(AG4:AG7)</f>
        <v>243</v>
      </c>
      <c r="AH8" s="16"/>
      <c r="AI8" s="27"/>
      <c r="AJ8" s="39"/>
      <c r="AK8" s="40"/>
      <c r="AL8" s="10"/>
      <c r="AM8" s="34">
        <f>SUM(AM4:AM7)</f>
        <v>0</v>
      </c>
      <c r="AN8" s="34">
        <f>SUM(AN4:AN7)</f>
        <v>0</v>
      </c>
      <c r="AO8" s="34">
        <f>SUM(AO4:AO7)</f>
        <v>0</v>
      </c>
      <c r="AP8" s="34">
        <f>SUM(AP4:AP7)</f>
        <v>0</v>
      </c>
      <c r="AQ8" s="34">
        <f>SUM(AQ4:AQ7)</f>
        <v>0</v>
      </c>
      <c r="AR8" s="35">
        <v>0</v>
      </c>
      <c r="AS8" s="37">
        <f>SUM(AS4:AS7)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5" t="s">
        <v>16</v>
      </c>
      <c r="C10" s="46"/>
      <c r="D10" s="47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5"/>
      <c r="R10" s="15" t="s">
        <v>10</v>
      </c>
      <c r="S10" s="15"/>
      <c r="T10" s="51" t="s">
        <v>24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8" t="s">
        <v>15</v>
      </c>
      <c r="C11" s="3"/>
      <c r="D11" s="49"/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57">
        <v>0</v>
      </c>
      <c r="K11" s="15"/>
      <c r="L11" s="50">
        <v>0</v>
      </c>
      <c r="M11" s="50">
        <v>0</v>
      </c>
      <c r="N11" s="50">
        <v>0</v>
      </c>
      <c r="O11" s="50">
        <v>0</v>
      </c>
      <c r="Q11" s="15"/>
      <c r="R11" s="15"/>
      <c r="S11" s="15"/>
      <c r="T11" s="51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4">
        <f>PRODUCT(E8+Q8)</f>
        <v>52</v>
      </c>
      <c r="F12" s="44">
        <f>PRODUCT(F8+R8)</f>
        <v>2</v>
      </c>
      <c r="G12" s="44">
        <f>PRODUCT(G8+S8)</f>
        <v>12</v>
      </c>
      <c r="H12" s="44">
        <f>PRODUCT(H8+T8)</f>
        <v>24</v>
      </c>
      <c r="I12" s="44">
        <f>PRODUCT(I8+U8)</f>
        <v>127</v>
      </c>
      <c r="J12" s="57">
        <f>PRODUCT(I12/K12)</f>
        <v>0.52049180327868849</v>
      </c>
      <c r="K12" s="15">
        <f>PRODUCT(K8+W8)</f>
        <v>244</v>
      </c>
      <c r="L12" s="50">
        <f>PRODUCT((F12+G12)/E12)</f>
        <v>0.26923076923076922</v>
      </c>
      <c r="M12" s="50">
        <f>PRODUCT(H12/E12)</f>
        <v>0.46153846153846156</v>
      </c>
      <c r="N12" s="50">
        <f>PRODUCT((F12+G12+H12)/E12)</f>
        <v>0.73076923076923073</v>
      </c>
      <c r="O12" s="50">
        <f>PRODUCT(I12/E12)</f>
        <v>2.4423076923076925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4">
        <f>PRODUCT(AA8+AM8)</f>
        <v>39</v>
      </c>
      <c r="F13" s="44">
        <f>PRODUCT(AB8+AN8)</f>
        <v>2</v>
      </c>
      <c r="G13" s="44">
        <f>PRODUCT(AC8+AO8)</f>
        <v>9</v>
      </c>
      <c r="H13" s="44">
        <f>PRODUCT(AD8+AP8)</f>
        <v>43</v>
      </c>
      <c r="I13" s="44">
        <f>PRODUCT(AE8+AQ8)</f>
        <v>170</v>
      </c>
      <c r="J13" s="57">
        <f>PRODUCT(I13/K13)</f>
        <v>0.69958847736625518</v>
      </c>
      <c r="K13" s="10">
        <f>PRODUCT(AG8+AS8)</f>
        <v>243</v>
      </c>
      <c r="L13" s="50">
        <f>PRODUCT((F13+G13)/E13)</f>
        <v>0.28205128205128205</v>
      </c>
      <c r="M13" s="50">
        <f>PRODUCT(H13/E13)</f>
        <v>1.1025641025641026</v>
      </c>
      <c r="N13" s="50">
        <f>PRODUCT((F13+G13+H13)/E13)</f>
        <v>1.3846153846153846</v>
      </c>
      <c r="O13" s="50">
        <f>PRODUCT(I13/E13)</f>
        <v>4.3589743589743586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1" t="s">
        <v>13</v>
      </c>
      <c r="C14" s="42"/>
      <c r="D14" s="43"/>
      <c r="E14" s="44">
        <f>SUM(E11:E13)</f>
        <v>91</v>
      </c>
      <c r="F14" s="44">
        <f t="shared" ref="F14:I14" si="0">SUM(F11:F13)</f>
        <v>4</v>
      </c>
      <c r="G14" s="44">
        <f t="shared" si="0"/>
        <v>21</v>
      </c>
      <c r="H14" s="44">
        <f t="shared" si="0"/>
        <v>67</v>
      </c>
      <c r="I14" s="44">
        <f t="shared" si="0"/>
        <v>297</v>
      </c>
      <c r="J14" s="57">
        <f>PRODUCT(I14/K14)</f>
        <v>0.60985626283367556</v>
      </c>
      <c r="K14" s="15">
        <f>SUM(K11:K13)</f>
        <v>487</v>
      </c>
      <c r="L14" s="50">
        <f>PRODUCT((F14+G14)/E14)</f>
        <v>0.27472527472527475</v>
      </c>
      <c r="M14" s="50">
        <f>PRODUCT(H14/E14)</f>
        <v>0.73626373626373631</v>
      </c>
      <c r="N14" s="50">
        <f>PRODUCT((F14+G14+H14)/E14)</f>
        <v>1.0109890109890109</v>
      </c>
      <c r="O14" s="50">
        <f>PRODUCT(I14/E14)</f>
        <v>3.2637362637362637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0"/>
      <c r="AL179" s="10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</sheetData>
  <sortState xmlns:xlrd2="http://schemas.microsoft.com/office/spreadsheetml/2017/richdata2" ref="B6:AM7">
    <sortCondition ref="B6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2023-09-04T19:51:45Z</dcterms:modified>
</cp:coreProperties>
</file>